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20" windowWidth="15260" windowHeight="12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<sst xmlns="http://schemas.openxmlformats.org/spreadsheetml/2006/main" count="22" uniqueCount="22">
  <si>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Enter HPBW az and HPBW el</t>
  </si>
  <si>
    <t>HPBW az (deg)=</t>
  </si>
  <si>
    <t>HPBW el (deg)=</t>
  </si>
  <si>
    <t>Gain (dBi)=</t>
  </si>
  <si>
    <t>dBm</t>
  </si>
  <si>
    <t>dBW</t>
  </si>
  <si>
    <t>Watts</t>
  </si>
  <si>
    <t>Wavelenth (m)</t>
  </si>
  <si>
    <t>Beamwidth (deg)</t>
  </si>
  <si>
    <t>Diameter (m) [see note]</t>
  </si>
  <si>
    <t>Beamwidth Calculator</t>
  </si>
  <si>
    <t>Frequency (MHz)</t>
  </si>
  <si>
    <t>Wavelength (meter)</t>
  </si>
  <si>
    <t>Note: Diameter for a circular parabolic reflector; or one dimension for a truncated parabolic reflector. If truncated, the horizonal dimension will yield azimuth beamwidth; the vertical dimension will yield elevation beamwidth.</t>
  </si>
  <si>
    <t>Enter frequency in MHz and press return.</t>
  </si>
  <si>
    <t>Antenna Gain Calculator</t>
  </si>
  <si>
    <t>60% efficiency</t>
  </si>
  <si>
    <t>55% efficiency</t>
  </si>
  <si>
    <t>height</t>
  </si>
  <si>
    <t>Dipole height (in wavelenghts) above ground vs radiation angle.</t>
  </si>
  <si>
    <t>angle</t>
  </si>
  <si>
    <t>or spacing of V/UHF antenna from tower…(radiator/reflector spacing)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</si>
</sst>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sz val="12"/>
      <name val="Arial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2"/>
      <name val="Times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64" fontId="4" fillId="2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/>
    </xf>
    <xf numFmtId="164" fontId="4" fillId="3" borderId="13" xfId="0" applyNumberFormat="1" applyFont="1" applyFill="1" applyBorder="1" applyAlignment="1">
      <alignment/>
    </xf>
    <xf numFmtId="0" fontId="8" fillId="4" borderId="8" xfId="0" applyFont="1" applyFill="1" applyBorder="1" applyAlignment="1">
      <alignment/>
    </xf>
    <xf numFmtId="2" fontId="0" fillId="0" borderId="6" xfId="0" applyNumberFormat="1" applyBorder="1" applyAlignment="1">
      <alignment/>
    </xf>
    <xf numFmtId="165" fontId="0" fillId="0" borderId="7" xfId="0" applyNumberFormat="1" applyBorder="1" applyAlignment="1">
      <alignment/>
    </xf>
    <xf numFmtId="2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C4" sqref="C4"/>
    </sheetView>
  </sheetViews>
  <sheetFormatPr defaultColWidth="11.421875" defaultRowHeight="12.75"/>
  <cols>
    <col min="1" max="1" width="22.8515625" style="0" customWidth="1"/>
    <col min="2" max="2" width="12.421875" style="0" customWidth="1"/>
    <col min="3" max="3" width="9.00390625" style="0" customWidth="1"/>
    <col min="4" max="4" width="18.7109375" style="0" customWidth="1"/>
    <col min="5" max="5" width="12.140625" style="0" customWidth="1"/>
    <col min="6" max="16384" width="8.8515625" style="0" customWidth="1"/>
  </cols>
  <sheetData>
    <row r="1" ht="24" customHeight="1">
      <c r="A1" s="6" t="s">
        <v>15</v>
      </c>
    </row>
    <row r="2" ht="22.5" customHeight="1">
      <c r="A2" s="3" t="s">
        <v>0</v>
      </c>
    </row>
    <row r="3" spans="1:8" ht="18" customHeight="1">
      <c r="A3" s="7"/>
      <c r="B3" s="14"/>
      <c r="C3" s="14"/>
      <c r="D3" s="8"/>
      <c r="F3" s="19" t="s">
        <v>6</v>
      </c>
      <c r="G3" s="20" t="s">
        <v>4</v>
      </c>
      <c r="H3" s="21" t="s">
        <v>5</v>
      </c>
    </row>
    <row r="4" spans="1:8" ht="18" customHeight="1">
      <c r="A4" s="23" t="s">
        <v>1</v>
      </c>
      <c r="B4" s="24">
        <v>2.8</v>
      </c>
      <c r="C4" s="15"/>
      <c r="D4" s="13"/>
      <c r="F4" s="12">
        <v>0.0001</v>
      </c>
      <c r="G4" s="15">
        <v>-10</v>
      </c>
      <c r="H4" s="13">
        <v>-40</v>
      </c>
    </row>
    <row r="5" spans="1:8" ht="18" customHeight="1">
      <c r="A5" s="23" t="s">
        <v>2</v>
      </c>
      <c r="B5" s="24">
        <v>2.8</v>
      </c>
      <c r="C5" s="15"/>
      <c r="D5" s="13"/>
      <c r="F5" s="12">
        <v>0.001</v>
      </c>
      <c r="G5" s="15">
        <v>0</v>
      </c>
      <c r="H5" s="13">
        <v>-30</v>
      </c>
    </row>
    <row r="6" spans="1:8" ht="18" customHeight="1">
      <c r="A6" s="16"/>
      <c r="B6" s="17"/>
      <c r="C6" s="15"/>
      <c r="D6" s="13"/>
      <c r="F6" s="12">
        <v>0.01</v>
      </c>
      <c r="G6" s="15">
        <v>10</v>
      </c>
      <c r="H6" s="13">
        <v>-20</v>
      </c>
    </row>
    <row r="7" spans="1:8" ht="18" customHeight="1">
      <c r="A7" s="5" t="s">
        <v>3</v>
      </c>
      <c r="B7" s="22">
        <f>10*LOG10(31000/(B4*B5))</f>
        <v>35.97045631149834</v>
      </c>
      <c r="C7" s="15" t="s">
        <v>16</v>
      </c>
      <c r="D7" s="13"/>
      <c r="F7" s="12">
        <v>0.1</v>
      </c>
      <c r="G7" s="15">
        <v>20</v>
      </c>
      <c r="H7" s="13">
        <v>-10</v>
      </c>
    </row>
    <row r="8" spans="1:8" ht="18" customHeight="1">
      <c r="A8" s="16"/>
      <c r="B8" s="25">
        <f>10*LOG10(28888/(B4*B5))</f>
        <v>35.664014127343314</v>
      </c>
      <c r="C8" s="15" t="s">
        <v>17</v>
      </c>
      <c r="D8" s="13"/>
      <c r="F8" s="12">
        <v>1</v>
      </c>
      <c r="G8" s="15">
        <v>30</v>
      </c>
      <c r="H8" s="13">
        <v>0</v>
      </c>
    </row>
    <row r="9" spans="1:8" ht="18" customHeight="1">
      <c r="A9" s="12"/>
      <c r="B9" s="26"/>
      <c r="C9" s="15"/>
      <c r="D9" s="13"/>
      <c r="F9" s="12">
        <v>10</v>
      </c>
      <c r="G9" s="15">
        <v>40</v>
      </c>
      <c r="H9" s="13">
        <v>10</v>
      </c>
    </row>
    <row r="10" spans="1:8" ht="18" customHeight="1">
      <c r="A10" s="9"/>
      <c r="B10" s="18"/>
      <c r="C10" s="18"/>
      <c r="D10" s="10"/>
      <c r="F10" s="12">
        <v>100</v>
      </c>
      <c r="G10" s="15">
        <v>50</v>
      </c>
      <c r="H10" s="13">
        <v>20</v>
      </c>
    </row>
    <row r="11" spans="4:8" ht="18" customHeight="1">
      <c r="D11" s="1"/>
      <c r="F11" s="12">
        <v>1000</v>
      </c>
      <c r="G11" s="15">
        <v>60</v>
      </c>
      <c r="H11" s="13">
        <v>30</v>
      </c>
    </row>
    <row r="12" spans="6:8" ht="18" customHeight="1">
      <c r="F12" s="12">
        <v>10000</v>
      </c>
      <c r="G12" s="15">
        <v>70</v>
      </c>
      <c r="H12" s="13">
        <v>40</v>
      </c>
    </row>
    <row r="13" spans="6:8" ht="18" customHeight="1">
      <c r="F13" s="9">
        <v>100000</v>
      </c>
      <c r="G13" s="18">
        <v>80</v>
      </c>
      <c r="H13" s="10">
        <v>50</v>
      </c>
    </row>
    <row r="14" spans="1:4" ht="18" customHeight="1">
      <c r="A14" s="11" t="s">
        <v>10</v>
      </c>
      <c r="D14" s="2" t="s">
        <v>14</v>
      </c>
    </row>
    <row r="15" spans="1:5" ht="18" customHeight="1">
      <c r="A15" s="7" t="s">
        <v>9</v>
      </c>
      <c r="B15" s="8">
        <v>0.75</v>
      </c>
      <c r="D15" s="7" t="s">
        <v>11</v>
      </c>
      <c r="E15" s="8">
        <v>10250</v>
      </c>
    </row>
    <row r="16" spans="1:5" ht="18" customHeight="1">
      <c r="A16" s="12" t="s">
        <v>7</v>
      </c>
      <c r="B16" s="10">
        <v>0.029</v>
      </c>
      <c r="D16" s="9" t="s">
        <v>12</v>
      </c>
      <c r="E16" s="10">
        <f>300000000/(E15*1000000)</f>
        <v>0.02926829268292683</v>
      </c>
    </row>
    <row r="17" spans="1:2" ht="18" customHeight="1">
      <c r="A17" s="9" t="s">
        <v>8</v>
      </c>
      <c r="B17" s="10">
        <f>70*B16/B15</f>
        <v>2.706666666666667</v>
      </c>
    </row>
    <row r="18" ht="18" customHeight="1">
      <c r="E18" s="33" t="s">
        <v>19</v>
      </c>
    </row>
    <row r="19" ht="18" customHeight="1">
      <c r="E19" t="s">
        <v>21</v>
      </c>
    </row>
    <row r="20" spans="1:7" ht="18.75" customHeight="1">
      <c r="A20" s="34" t="s">
        <v>13</v>
      </c>
      <c r="B20" s="35"/>
      <c r="C20" s="35"/>
      <c r="F20" s="31" t="s">
        <v>18</v>
      </c>
      <c r="G20" s="32" t="s">
        <v>20</v>
      </c>
    </row>
    <row r="21" spans="1:7" ht="18.75" customHeight="1">
      <c r="A21" s="35"/>
      <c r="B21" s="35"/>
      <c r="C21" s="35"/>
      <c r="F21" s="27">
        <v>0.25</v>
      </c>
      <c r="G21" s="28">
        <v>90</v>
      </c>
    </row>
    <row r="22" spans="1:7" ht="18.75" customHeight="1">
      <c r="A22" s="35"/>
      <c r="B22" s="35"/>
      <c r="C22" s="35"/>
      <c r="F22" s="27">
        <v>0.3</v>
      </c>
      <c r="G22" s="28">
        <v>56.4</v>
      </c>
    </row>
    <row r="23" spans="1:7" ht="18.75" customHeight="1">
      <c r="A23" s="35"/>
      <c r="B23" s="35"/>
      <c r="C23" s="35"/>
      <c r="F23" s="27">
        <v>0.35</v>
      </c>
      <c r="G23" s="28">
        <v>45.6</v>
      </c>
    </row>
    <row r="24" spans="1:7" ht="18.75" customHeight="1">
      <c r="A24" s="4"/>
      <c r="F24" s="27">
        <v>0.5</v>
      </c>
      <c r="G24" s="28">
        <v>30</v>
      </c>
    </row>
    <row r="25" spans="1:7" ht="18.75" customHeight="1">
      <c r="A25" s="4"/>
      <c r="F25" s="27">
        <v>0.75</v>
      </c>
      <c r="G25" s="28">
        <v>19.5</v>
      </c>
    </row>
    <row r="26" spans="6:7" ht="18.75" customHeight="1">
      <c r="F26" s="29">
        <v>1</v>
      </c>
      <c r="G26" s="30">
        <v>14.5</v>
      </c>
    </row>
    <row r="27" ht="21.75" customHeight="1"/>
    <row r="28" ht="21.75" customHeight="1"/>
  </sheetData>
  <mergeCells count="1">
    <mergeCell ref="A20:C23"/>
  </mergeCells>
  <printOptions/>
  <pageMargins left="0.75" right="0.75" top="1" bottom="1" header="0.5" footer="0.5"/>
  <pageSetup orientation="portrait"/>
  <ignoredErrors>
    <ignoredError sqref="B17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Troy E. Scoughton</dc:creator>
  <cp:keywords/>
  <dc:description/>
  <cp:lastModifiedBy>Eugene Simmons</cp:lastModifiedBy>
  <dcterms:created xsi:type="dcterms:W3CDTF">2000-11-25T17:22:52Z</dcterms:created>
  <dcterms:modified xsi:type="dcterms:W3CDTF">2000-12-01T16:43:30Z</dcterms:modified>
  <cp:category/>
  <cp:version/>
  <cp:contentType/>
  <cp:contentStatus/>
</cp:coreProperties>
</file>